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Калькулято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,##0&quot; ₽&quot;"/>
    <numFmt numFmtId="165" formatCode="0.0%"/>
    <numFmt numFmtId="166" formatCode="#,##0.0"/>
  </numFmts>
  <fonts count="7">
    <font>
      <name val="Calibri"/>
      <family val="2"/>
      <color theme="1"/>
      <sz val="11"/>
      <scheme val="minor"/>
    </font>
    <font>
      <name val="Arial"/>
      <b val="1"/>
      <color rgb="001C1E20"/>
      <sz val="16"/>
    </font>
    <font>
      <name val="Arial"/>
      <i val="1"/>
      <color rgb="005C6166"/>
      <sz val="9"/>
    </font>
    <font>
      <name val="Arial"/>
      <color rgb="002B3550"/>
      <sz val="10"/>
      <u val="single"/>
    </font>
    <font>
      <name val="Arial"/>
      <b val="1"/>
      <color rgb="00FFFFFF"/>
      <sz val="10"/>
    </font>
    <font>
      <name val="Arial"/>
      <b val="1"/>
      <color rgb="001C1E20"/>
      <sz val="10"/>
    </font>
    <font>
      <name val="Arial"/>
      <color rgb="000000FF"/>
      <sz val="10"/>
    </font>
  </fonts>
  <fills count="4">
    <fill>
      <patternFill/>
    </fill>
    <fill>
      <patternFill patternType="gray125"/>
    </fill>
    <fill>
      <patternFill patternType="solid">
        <fgColor rgb="002B3550"/>
      </patternFill>
    </fill>
    <fill>
      <patternFill patternType="solid">
        <fgColor rgb="00FFF6BF"/>
      </patternFill>
    </fill>
  </fills>
  <borders count="2">
    <border>
      <left/>
      <right/>
      <top/>
      <bottom/>
      <diagonal/>
    </border>
    <border>
      <left style="thin">
        <color rgb="00CACDCF"/>
      </left>
      <right style="thin">
        <color rgb="00CACDCF"/>
      </right>
      <top style="thin">
        <color rgb="00CACDCF"/>
      </top>
      <bottom style="thin">
        <color rgb="00CACDC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1" applyAlignment="1" pivotButton="0" quotePrefix="0" xfId="0">
      <alignment vertical="center" wrapText="1"/>
    </xf>
    <xf numFmtId="0" fontId="5" fillId="0" borderId="1" applyAlignment="1" pivotButton="0" quotePrefix="0" xfId="0">
      <alignment vertical="top" wrapText="1"/>
    </xf>
    <xf numFmtId="164" fontId="6" fillId="3" borderId="1" applyAlignment="1" pivotButton="0" quotePrefix="0" xfId="0">
      <alignment vertical="top" wrapText="1"/>
    </xf>
    <xf numFmtId="0" fontId="2" fillId="0" borderId="1" applyAlignment="1" pivotButton="0" quotePrefix="0" xfId="0">
      <alignment vertical="top" wrapText="1"/>
    </xf>
    <xf numFmtId="3" fontId="6" fillId="3" borderId="1" applyAlignment="1" pivotButton="0" quotePrefix="0" xfId="0">
      <alignment vertical="top" wrapText="1"/>
    </xf>
    <xf numFmtId="164" fontId="5" fillId="0" borderId="1" applyAlignment="1" pivotButton="0" quotePrefix="0" xfId="0">
      <alignment vertical="top" wrapText="1"/>
    </xf>
    <xf numFmtId="165" fontId="6" fillId="3" borderId="1" applyAlignment="1" pivotButton="0" quotePrefix="0" xfId="0">
      <alignment vertical="top" wrapText="1"/>
    </xf>
    <xf numFmtId="3" fontId="5" fillId="0" borderId="1" applyAlignment="1" pivotButton="0" quotePrefix="0" xfId="0">
      <alignment vertical="top" wrapText="1"/>
    </xf>
    <xf numFmtId="166" fontId="5" fillId="0" borderId="1" applyAlignment="1" pivotButton="0" quotePrefix="0" xfId="0">
      <alignment vertical="top" wrapText="1"/>
    </xf>
    <xf numFmtId="10" fontId="5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shmitov-marketing.ru/guides/stoimost-lida/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2"/>
  <sheetViews>
    <sheetView showGridLines="0" workbookViewId="0">
      <selection activeCell="A1" sqref="A1"/>
    </sheetView>
  </sheetViews>
  <sheetFormatPr baseColWidth="8" defaultRowHeight="15"/>
  <cols>
    <col width="40" customWidth="1" min="1" max="1"/>
    <col width="20" customWidth="1" min="2" max="2"/>
    <col width="46" customWidth="1" min="3" max="3"/>
  </cols>
  <sheetData>
    <row r="1">
      <c r="A1" s="1" t="inlineStr">
        <is>
          <t>Калькулятор: от стоимости лида к стоимости сделки</t>
        </is>
      </c>
    </row>
    <row r="2">
      <c r="A2" s="2" t="inlineStr">
        <is>
          <t>Максим Шмитов · маркетинг жилой и коммерческой недвижимости. Жёлтые ячейки — ввод за период, остальное считается. Значения в примере условные — подставьте свои.</t>
        </is>
      </c>
    </row>
    <row r="3">
      <c r="A3" s="3" t="inlineStr">
        <is>
          <t>Гайд: https://shmitov-marketing.ru/guides/stoimost-lida/</t>
        </is>
      </c>
    </row>
    <row r="5" ht="30" customHeight="1">
      <c r="A5" s="4" t="inlineStr">
        <is>
          <t>Показатель</t>
        </is>
      </c>
      <c r="B5" s="4" t="inlineStr">
        <is>
          <t>Значение</t>
        </is>
      </c>
      <c r="C5" s="4" t="inlineStr">
        <is>
          <t>Как считается</t>
        </is>
      </c>
    </row>
    <row r="6">
      <c r="A6" s="5" t="inlineStr">
        <is>
          <t>Бюджет за период</t>
        </is>
      </c>
      <c r="B6" s="6" t="n">
        <v>1000000</v>
      </c>
      <c r="C6" s="7" t="inlineStr">
        <is>
          <t>Вводится</t>
        </is>
      </c>
    </row>
    <row r="7">
      <c r="A7" s="5" t="inlineStr">
        <is>
          <t>Заявки</t>
        </is>
      </c>
      <c r="B7" s="8" t="n">
        <v>400</v>
      </c>
      <c r="C7" s="7" t="inlineStr">
        <is>
          <t>Вводится</t>
        </is>
      </c>
    </row>
    <row r="8">
      <c r="A8" s="5" t="inlineStr">
        <is>
          <t>Стоимость заявки</t>
        </is>
      </c>
      <c r="B8" s="9">
        <f>IFERROR(B6/B7,"")</f>
        <v/>
      </c>
      <c r="C8" s="7" t="inlineStr">
        <is>
          <t>Бюджет ÷ заявки</t>
        </is>
      </c>
    </row>
    <row r="9">
      <c r="A9" s="5" t="inlineStr">
        <is>
          <t>Доля целевых</t>
        </is>
      </c>
      <c r="B9" s="10" t="n">
        <v>0.5</v>
      </c>
      <c r="C9" s="7" t="inlineStr">
        <is>
          <t>Вводится</t>
        </is>
      </c>
    </row>
    <row r="10">
      <c r="A10" s="5" t="inlineStr">
        <is>
          <t>Целевые обращения</t>
        </is>
      </c>
      <c r="B10" s="11">
        <f>B7*B9</f>
        <v/>
      </c>
      <c r="C10" s="7" t="inlineStr">
        <is>
          <t>Заявки × доля целевых</t>
        </is>
      </c>
    </row>
    <row r="11">
      <c r="A11" s="5" t="inlineStr">
        <is>
          <t>Стоимость целевого обращения</t>
        </is>
      </c>
      <c r="B11" s="9">
        <f>IFERROR(B6/B10,"")</f>
        <v/>
      </c>
      <c r="C11" s="7" t="inlineStr">
        <is>
          <t>Бюджет ÷ целевые обращения</t>
        </is>
      </c>
    </row>
    <row r="12">
      <c r="A12" s="5" t="inlineStr">
        <is>
          <t>Конверсия из целевого во встречу</t>
        </is>
      </c>
      <c r="B12" s="10" t="n">
        <v>0.2</v>
      </c>
      <c r="C12" s="7" t="inlineStr">
        <is>
          <t>Вводится</t>
        </is>
      </c>
    </row>
    <row r="13">
      <c r="A13" s="5" t="inlineStr">
        <is>
          <t>Встречи</t>
        </is>
      </c>
      <c r="B13" s="11">
        <f>B10*B12</f>
        <v/>
      </c>
      <c r="C13" s="7" t="inlineStr">
        <is>
          <t>Целевые × конверсия</t>
        </is>
      </c>
    </row>
    <row r="14">
      <c r="A14" s="5" t="inlineStr">
        <is>
          <t>Стоимость встречи</t>
        </is>
      </c>
      <c r="B14" s="9">
        <f>IFERROR(B6/B13,"")</f>
        <v/>
      </c>
      <c r="C14" s="7" t="inlineStr">
        <is>
          <t>Бюджет ÷ встречи</t>
        </is>
      </c>
    </row>
    <row r="15">
      <c r="A15" s="5" t="inlineStr">
        <is>
          <t>Конверсия из встречи в бронь</t>
        </is>
      </c>
      <c r="B15" s="10" t="n">
        <v>0.3</v>
      </c>
      <c r="C15" s="7" t="inlineStr">
        <is>
          <t>Вводится</t>
        </is>
      </c>
    </row>
    <row r="16">
      <c r="A16" s="5" t="inlineStr">
        <is>
          <t>Конверсия из брони в сделку</t>
        </is>
      </c>
      <c r="B16" s="10" t="n">
        <v>0.8</v>
      </c>
      <c r="C16" s="7" t="inlineStr">
        <is>
          <t>Вводится</t>
        </is>
      </c>
    </row>
    <row r="17">
      <c r="A17" s="5" t="inlineStr">
        <is>
          <t>Сделки</t>
        </is>
      </c>
      <c r="B17" s="12">
        <f>B13*B15*B16</f>
        <v/>
      </c>
      <c r="C17" s="7" t="inlineStr">
        <is>
          <t>Встречи × конверсии</t>
        </is>
      </c>
    </row>
    <row r="18">
      <c r="A18" s="5" t="inlineStr">
        <is>
          <t>Стоимость сделки</t>
        </is>
      </c>
      <c r="B18" s="9">
        <f>IFERROR(B6/B17,"")</f>
        <v/>
      </c>
      <c r="C18" s="7" t="inlineStr">
        <is>
          <t>Бюджет ÷ сделки</t>
        </is>
      </c>
    </row>
    <row r="19">
      <c r="A19" s="5" t="inlineStr">
        <is>
          <t>Средний чек</t>
        </is>
      </c>
      <c r="B19" s="6" t="n">
        <v>8000000</v>
      </c>
      <c r="C19" s="7" t="inlineStr">
        <is>
          <t>Вводится</t>
        </is>
      </c>
    </row>
    <row r="20">
      <c r="A20" s="5" t="inlineStr">
        <is>
          <t>Доля маркетинга в выручке</t>
        </is>
      </c>
      <c r="B20" s="13">
        <f>IFERROR(B6/(B17*B19),"")</f>
        <v/>
      </c>
      <c r="C20" s="7" t="inlineStr">
        <is>
          <t>Бюджет ÷ (сделки × средний чек)</t>
        </is>
      </c>
    </row>
    <row r="22">
      <c r="A22" s="2" t="inlineStr">
        <is>
          <t>В агентской модели (доход — комиссия) долю маркетинга считают от комиссии, а не от суммы сделки.</t>
        </is>
      </c>
    </row>
  </sheetData>
  <hyperlinks>
    <hyperlink xmlns:r="http://schemas.openxmlformats.org/officeDocument/2006/relationships" ref="A3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2026-11-01T18:52:39Z</dcterms:created>
  <dcterms:modified xmlns:dcterms="http://purl.org/dc/terms/" xmlns:xsi="http://www.w3.org/2001/XMLSchema-instance" xsi:type="dcterms:W3CDTF">2026-11-01T18:52:39Z</dcterms:modified>
</cp:coreProperties>
</file>