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етрики по уровням" sheetId="1" state="visible" r:id="rId3"/>
    <sheet name="До старта договоритесь" sheetId="2" state="visible" r:id="rId4"/>
    <sheet name="Расчёт по каналам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<sst xmlns="http://schemas.openxmlformats.org/spreadsheetml/2006/main" count="132" uniqueCount="108">
  <si>
    <t xml:space="preserve">Метрики сквозной аналитики по уровням</t>
  </si>
  <si>
    <t xml:space="preserve">Максим Шмитов · маркетинг жилой и коммерческой недвижимости. По каждой метрике считайте разбивку по каналам и источникам. Для каждой назначьте, кто отвечает за данные.</t>
  </si>
  <si>
    <t xml:space="preserve">Гайд: https://shmitov-marketing.ru/guides/skvoznaya-analitika-v-nedvizhimosti/</t>
  </si>
  <si>
    <t xml:space="preserve">Жёлтые ячейки — заполняете вы.</t>
  </si>
  <si>
    <t xml:space="preserve">Уровень</t>
  </si>
  <si>
    <t xml:space="preserve">Метрика</t>
  </si>
  <si>
    <t xml:space="preserve">Как считается</t>
  </si>
  <si>
    <t xml:space="preserve">Откуда данные</t>
  </si>
  <si>
    <t xml:space="preserve">На какой вопрос отвечает</t>
  </si>
  <si>
    <t xml:space="preserve">Кто отвечает за данные</t>
  </si>
  <si>
    <t xml:space="preserve">1. Реклама</t>
  </si>
  <si>
    <t xml:space="preserve">Расходы</t>
  </si>
  <si>
    <t xml:space="preserve">Кабинеты + расходы вне кабинетов (наружка, классифайды, публикации, производство)</t>
  </si>
  <si>
    <t xml:space="preserve">Рекламные кабинеты, бухгалтерия</t>
  </si>
  <si>
    <t xml:space="preserve">Сколько потратили на канал</t>
  </si>
  <si>
    <t xml:space="preserve">Обращения</t>
  </si>
  <si>
    <t xml:space="preserve">Заявки, звонки, сообщения</t>
  </si>
  <si>
    <t xml:space="preserve">Веб-аналитика, коллтрекинг, CRM</t>
  </si>
  <si>
    <t xml:space="preserve">Сколько обращений дал канал</t>
  </si>
  <si>
    <t xml:space="preserve">Стоимость обращения (CPL)</t>
  </si>
  <si>
    <t xml:space="preserve">Расходы / обращения</t>
  </si>
  <si>
    <t xml:space="preserve">Расчёт</t>
  </si>
  <si>
    <t xml:space="preserve">Сколько стоит обращение</t>
  </si>
  <si>
    <t xml:space="preserve">2. Качество обращений</t>
  </si>
  <si>
    <t xml:space="preserve">Целевые обращения</t>
  </si>
  <si>
    <t xml:space="preserve">По критериям целевого обращения компании</t>
  </si>
  <si>
    <t xml:space="preserve">CRM</t>
  </si>
  <si>
    <t xml:space="preserve">Сколько обращений подходят компании</t>
  </si>
  <si>
    <t xml:space="preserve">Доля целевых</t>
  </si>
  <si>
    <t xml:space="preserve">Целевые / все обращения</t>
  </si>
  <si>
    <t xml:space="preserve">Насколько точно канал попадает в аудиторию</t>
  </si>
  <si>
    <t xml:space="preserve">Стоимость целевого обращения</t>
  </si>
  <si>
    <t xml:space="preserve">Расходы / целевые</t>
  </si>
  <si>
    <t xml:space="preserve">Сколько стоит обращение, с которым можно работать</t>
  </si>
  <si>
    <t xml:space="preserve">Категории готовности A / Б / В</t>
  </si>
  <si>
    <t xml:space="preserve">Доля каждой категории среди целевых</t>
  </si>
  <si>
    <t xml:space="preserve">Кто купит сейчас, а кто позже</t>
  </si>
  <si>
    <t xml:space="preserve">Стоимость квалифицированного лида</t>
  </si>
  <si>
    <t xml:space="preserve">Расходы / квалифицированные лиды</t>
  </si>
  <si>
    <t xml:space="preserve">Ранний ориентир окупаемости канала</t>
  </si>
  <si>
    <t xml:space="preserve">3. Воронка</t>
  </si>
  <si>
    <t xml:space="preserve">Встречи или показы</t>
  </si>
  <si>
    <t xml:space="preserve">Количество</t>
  </si>
  <si>
    <t xml:space="preserve">Сколько обращений дошли до встречи</t>
  </si>
  <si>
    <t xml:space="preserve">Стоимость встречи</t>
  </si>
  <si>
    <t xml:space="preserve">Расходы / встречи</t>
  </si>
  <si>
    <t xml:space="preserve">Ранний ориентир при длинном цикле</t>
  </si>
  <si>
    <t xml:space="preserve">КП или брони</t>
  </si>
  <si>
    <t xml:space="preserve">Сколько клиентов дошли до предложения</t>
  </si>
  <si>
    <t xml:space="preserve">Стоимость КП или брони</t>
  </si>
  <si>
    <t xml:space="preserve">Расходы / КП или брони</t>
  </si>
  <si>
    <t xml:space="preserve">Ориентир ближе к сделке</t>
  </si>
  <si>
    <t xml:space="preserve">Ценность запроса</t>
  </si>
  <si>
    <t xml:space="preserve">Площадь или бюджет запроса</t>
  </si>
  <si>
    <t xml:space="preserve">Каких клиентов приводит канал</t>
  </si>
  <si>
    <t xml:space="preserve">Конверсия между этапами</t>
  </si>
  <si>
    <t xml:space="preserve">Этап N+1 / этап N</t>
  </si>
  <si>
    <t xml:space="preserve">Где теряются клиенты</t>
  </si>
  <si>
    <t xml:space="preserve">Время в стадии</t>
  </si>
  <si>
    <t xml:space="preserve">Дней в каждой стадии CRM</t>
  </si>
  <si>
    <t xml:space="preserve">CRM, BI</t>
  </si>
  <si>
    <t xml:space="preserve">Где обращения застревают</t>
  </si>
  <si>
    <t xml:space="preserve">4. Финансы</t>
  </si>
  <si>
    <t xml:space="preserve">Сделки</t>
  </si>
  <si>
    <t xml:space="preserve">Сколько сделок дал канал</t>
  </si>
  <si>
    <t xml:space="preserve">Стоимость сделки</t>
  </si>
  <si>
    <t xml:space="preserve">Расходы / сделки</t>
  </si>
  <si>
    <t xml:space="preserve">Сколько стоит сделка</t>
  </si>
  <si>
    <t xml:space="preserve">Доход от сделок</t>
  </si>
  <si>
    <t xml:space="preserve">Сумма по сделкам канала</t>
  </si>
  <si>
    <t xml:space="preserve">CRM, финансы</t>
  </si>
  <si>
    <t xml:space="preserve">Сколько принёс канал</t>
  </si>
  <si>
    <t xml:space="preserve">Доля рекламных расходов (для застройщика)</t>
  </si>
  <si>
    <t xml:space="preserve">Расходы на маркетинг / выручка по сделкам × 100%</t>
  </si>
  <si>
    <t xml:space="preserve">Укладывается ли канал в долю, заложенную в бизнес-модели</t>
  </si>
  <si>
    <t xml:space="preserve">ROMI (для агентских и транзакционных бизнесов)</t>
  </si>
  <si>
    <t xml:space="preserve">(Доход − расходы на маркетинг) / расходы × 100%, где доход — комиссия</t>
  </si>
  <si>
    <t xml:space="preserve">Окупается ли канал</t>
  </si>
  <si>
    <t xml:space="preserve">До старта договоритесь</t>
  </si>
  <si>
    <t xml:space="preserve">Зафиксируйте решения до настройки отчётов.</t>
  </si>
  <si>
    <t xml:space="preserve">Вопрос</t>
  </si>
  <si>
    <t xml:space="preserve">Решение компании</t>
  </si>
  <si>
    <t xml:space="preserve">Кто утвердил</t>
  </si>
  <si>
    <t xml:space="preserve">Дата</t>
  </si>
  <si>
    <t xml:space="preserve">Какой показатель окупаемости используете: долю рекламных расходов (застройщик) или ROMI (агентская модель); для доли — какая доля заложена в бизнес-модели</t>
  </si>
  <si>
    <t xml:space="preserve">Критерии целевого обращения и категорий готовности</t>
  </si>
  <si>
    <t xml:space="preserve">Правила для повторных клиентов</t>
  </si>
  <si>
    <t xml:space="preserve">Период расчёта с учётом длины цикла сделки</t>
  </si>
  <si>
    <t xml:space="preserve">Расчёт метрик по каналам</t>
  </si>
  <si>
    <t xml:space="preserve">Жёлтые ячейки — ввод за выбранный период; остальное считается формулами. Строка «Пример» — условные цифры для проверки формул, удалите или замените своими.</t>
  </si>
  <si>
    <t xml:space="preserve">Заложенная в бизнес-модели доля рекламных расходов (для застройщика):</t>
  </si>
  <si>
    <t xml:space="preserve">← впишите долю из вашей бизнес-модели, например 4%</t>
  </si>
  <si>
    <t xml:space="preserve">Канал</t>
  </si>
  <si>
    <t xml:space="preserve">Расходы, ₽</t>
  </si>
  <si>
    <t xml:space="preserve">Квалифициро­ванные лиды</t>
  </si>
  <si>
    <t xml:space="preserve">Доход от сделок, ₽ (выручка застройщика или комиссия)</t>
  </si>
  <si>
    <t xml:space="preserve">CPL, ₽</t>
  </si>
  <si>
    <t xml:space="preserve">Стоимость целевого, ₽</t>
  </si>
  <si>
    <t xml:space="preserve">Стоимость квал. лида, ₽</t>
  </si>
  <si>
    <t xml:space="preserve">Стоимость встречи, ₽</t>
  </si>
  <si>
    <t xml:space="preserve">Стоимость КП или брони, ₽</t>
  </si>
  <si>
    <t xml:space="preserve">Стоимость сделки, ₽</t>
  </si>
  <si>
    <t xml:space="preserve">Доля рекламных расходов</t>
  </si>
  <si>
    <t xml:space="preserve">Укладывается в заложенную долю?</t>
  </si>
  <si>
    <t xml:space="preserve">ROMI (агентская модель)</t>
  </si>
  <si>
    <t xml:space="preserve">Пример (условные цифры)</t>
  </si>
  <si>
    <t xml:space="preserve">Итого</t>
  </si>
  <si>
    <t xml:space="preserve">Доля рекламных расходов = расходы / доход от сделок (для застройщика доход — выручка по сделкам). ROMI = (доход − расходы) / расходы, где доход — комиссия. Используйте один показатель — тот, что подходит вашей модели бизнеса.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</si>
</sst>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%"/>
    <numFmt numFmtId="166" formatCode="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C1E20"/>
      <name val="Arial"/>
      <family val="0"/>
      <charset val="1"/>
    </font>
    <font>
      <i val="true"/>
      <sz val="9"/>
      <color rgb="FF5C6166"/>
      <name val="Arial"/>
      <family val="0"/>
      <charset val="1"/>
    </font>
    <font>
      <u val="single"/>
      <sz val="10"/>
      <color rgb="FF2B355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C1E20"/>
      <name val="Arial"/>
      <family val="0"/>
      <charset val="1"/>
    </font>
    <font>
      <sz val="10"/>
      <color rgb="FF2E3135"/>
      <name val="Arial"/>
      <family val="0"/>
      <charset val="1"/>
    </font>
    <font>
      <sz val="10"/>
      <color rgb="FF0000FF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2B3550"/>
        <bgColor rgb="FF2E3135"/>
      </patternFill>
    </fill>
    <fill>
      <patternFill patternType="solid">
        <fgColor rgb="FFEDEEEE"/>
        <bgColor rgb="FFE9EAEA"/>
      </patternFill>
    </fill>
    <fill>
      <patternFill patternType="solid">
        <fgColor rgb="FFFFF6BF"/>
        <bgColor rgb="FFFFFF99"/>
      </patternFill>
    </fill>
    <fill>
      <patternFill patternType="solid">
        <fgColor rgb="FFE9EAEA"/>
        <bgColor rgb="FFEDEEEE"/>
      </patternFill>
    </fill>
    <fill>
      <patternFill patternType="solid">
        <fgColor rgb="FFE5E6E6"/>
        <bgColor rgb="FFE1E2E2"/>
      </patternFill>
    </fill>
    <fill>
      <patternFill patternType="solid">
        <fgColor rgb="FFE1E2E2"/>
        <bgColor rgb="FFE5E6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ACDCF"/>
      </left>
      <right style="thin">
        <color rgb="FFCACDCF"/>
      </right>
      <top style="thin">
        <color rgb="FFCACDCF"/>
      </top>
      <bottom style="thin">
        <color rgb="FFCACDC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ACDCF"/>
      <rgbColor rgb="FF808080"/>
      <rgbColor rgb="FF9999FF"/>
      <rgbColor rgb="FF993366"/>
      <rgbColor rgb="FFFFF6BF"/>
      <rgbColor rgb="FFEDEEEE"/>
      <rgbColor rgb="FF660066"/>
      <rgbColor rgb="FFFF8080"/>
      <rgbColor rgb="FF0066CC"/>
      <rgbColor rgb="FFE1E2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9EAEA"/>
      <rgbColor rgb="FFE5E6E6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166"/>
      <rgbColor rgb="FF969696"/>
      <rgbColor rgb="FF003366"/>
      <rgbColor rgb="FF339966"/>
      <rgbColor rgb="FF003300"/>
      <rgbColor rgb="FF1C1E20"/>
      <rgbColor rgb="FF993300"/>
      <rgbColor rgb="FF993366"/>
      <rgbColor rgb="FF2B3550"/>
      <rgbColor rgb="FF2E313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hmitov-marketing.ru/guides/skvoznaya-analitika-v-nedvizhimosti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shmitov-marketing.ru/guides/skvoznaya-analitika-v-nedvizhimosti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shmitov-marketing.ru/guides/skvoznaya-analitika-v-nedvizhimosti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0"/>
    <col collapsed="false" customWidth="true" hidden="false" outlineLevel="0" max="3" min="3" style="0" width="42"/>
    <col collapsed="false" customWidth="true" hidden="false" outlineLevel="0" max="4" min="4" style="0" width="26"/>
    <col collapsed="false" customWidth="true" hidden="false" outlineLevel="0" max="5" min="5" style="0" width="40"/>
    <col collapsed="false" customWidth="true" hidden="false" outlineLevel="0" max="6" min="6" style="0" width="2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2" t="s">
        <v>3</v>
      </c>
    </row>
    <row r="6" customFormat="false" ht="30" hidden="false" customHeight="true" outlineLevel="0" collapsed="false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</row>
    <row r="7" customFormat="false" ht="23.85" hidden="false" customHeight="true" outlineLevel="0" collapsed="false">
      <c r="A7" s="5" t="s">
        <v>10</v>
      </c>
      <c r="B7" s="6" t="s">
        <v>11</v>
      </c>
      <c r="C7" s="6" t="s">
        <v>12</v>
      </c>
      <c r="D7" s="6" t="s">
        <v>13</v>
      </c>
      <c r="E7" s="6" t="s">
        <v>14</v>
      </c>
      <c r="F7" s="7"/>
    </row>
    <row r="8" customFormat="false" ht="23.85" hidden="false" customHeight="false" outlineLevel="0" collapsed="false">
      <c r="A8" s="5"/>
      <c r="B8" s="6" t="s">
        <v>15</v>
      </c>
      <c r="C8" s="6" t="s">
        <v>16</v>
      </c>
      <c r="D8" s="6" t="s">
        <v>17</v>
      </c>
      <c r="E8" s="6" t="s">
        <v>18</v>
      </c>
      <c r="F8" s="7"/>
    </row>
    <row r="9" customFormat="false" ht="15" hidden="false" customHeight="false" outlineLevel="0" collapsed="false">
      <c r="A9" s="5"/>
      <c r="B9" s="6" t="s">
        <v>19</v>
      </c>
      <c r="C9" s="6" t="s">
        <v>20</v>
      </c>
      <c r="D9" s="6" t="s">
        <v>21</v>
      </c>
      <c r="E9" s="6" t="s">
        <v>22</v>
      </c>
      <c r="F9" s="7"/>
    </row>
    <row r="10" customFormat="false" ht="15" hidden="false" customHeight="true" outlineLevel="0" collapsed="false">
      <c r="A10" s="8" t="s">
        <v>23</v>
      </c>
      <c r="B10" s="6" t="s">
        <v>24</v>
      </c>
      <c r="C10" s="6" t="s">
        <v>25</v>
      </c>
      <c r="D10" s="6" t="s">
        <v>26</v>
      </c>
      <c r="E10" s="6" t="s">
        <v>27</v>
      </c>
      <c r="F10" s="7"/>
    </row>
    <row r="11" customFormat="false" ht="15" hidden="false" customHeight="false" outlineLevel="0" collapsed="false">
      <c r="A11" s="8"/>
      <c r="B11" s="6" t="s">
        <v>28</v>
      </c>
      <c r="C11" s="6" t="s">
        <v>29</v>
      </c>
      <c r="D11" s="6" t="s">
        <v>21</v>
      </c>
      <c r="E11" s="6" t="s">
        <v>30</v>
      </c>
      <c r="F11" s="7"/>
    </row>
    <row r="12" customFormat="false" ht="23.85" hidden="false" customHeight="false" outlineLevel="0" collapsed="false">
      <c r="A12" s="8"/>
      <c r="B12" s="6" t="s">
        <v>31</v>
      </c>
      <c r="C12" s="6" t="s">
        <v>32</v>
      </c>
      <c r="D12" s="6" t="s">
        <v>21</v>
      </c>
      <c r="E12" s="6" t="s">
        <v>33</v>
      </c>
      <c r="F12" s="7"/>
    </row>
    <row r="13" customFormat="false" ht="15" hidden="false" customHeight="false" outlineLevel="0" collapsed="false">
      <c r="A13" s="8"/>
      <c r="B13" s="6" t="s">
        <v>34</v>
      </c>
      <c r="C13" s="6" t="s">
        <v>35</v>
      </c>
      <c r="D13" s="6" t="s">
        <v>26</v>
      </c>
      <c r="E13" s="6" t="s">
        <v>36</v>
      </c>
      <c r="F13" s="7"/>
    </row>
    <row r="14" customFormat="false" ht="23.85" hidden="false" customHeight="false" outlineLevel="0" collapsed="false">
      <c r="A14" s="8"/>
      <c r="B14" s="6" t="s">
        <v>37</v>
      </c>
      <c r="C14" s="6" t="s">
        <v>38</v>
      </c>
      <c r="D14" s="6" t="s">
        <v>21</v>
      </c>
      <c r="E14" s="6" t="s">
        <v>39</v>
      </c>
      <c r="F14" s="7"/>
    </row>
    <row r="15" customFormat="false" ht="15" hidden="false" customHeight="true" outlineLevel="0" collapsed="false">
      <c r="A15" s="9" t="s">
        <v>40</v>
      </c>
      <c r="B15" s="6" t="s">
        <v>41</v>
      </c>
      <c r="C15" s="6" t="s">
        <v>42</v>
      </c>
      <c r="D15" s="6" t="s">
        <v>26</v>
      </c>
      <c r="E15" s="6" t="s">
        <v>43</v>
      </c>
      <c r="F15" s="7"/>
    </row>
    <row r="16" customFormat="false" ht="15" hidden="false" customHeight="false" outlineLevel="0" collapsed="false">
      <c r="A16" s="9"/>
      <c r="B16" s="6" t="s">
        <v>44</v>
      </c>
      <c r="C16" s="6" t="s">
        <v>45</v>
      </c>
      <c r="D16" s="6" t="s">
        <v>21</v>
      </c>
      <c r="E16" s="6" t="s">
        <v>46</v>
      </c>
      <c r="F16" s="7"/>
    </row>
    <row r="17" customFormat="false" ht="15" hidden="false" customHeight="false" outlineLevel="0" collapsed="false">
      <c r="A17" s="9"/>
      <c r="B17" s="6" t="s">
        <v>47</v>
      </c>
      <c r="C17" s="6" t="s">
        <v>42</v>
      </c>
      <c r="D17" s="6" t="s">
        <v>26</v>
      </c>
      <c r="E17" s="6" t="s">
        <v>48</v>
      </c>
      <c r="F17" s="7"/>
    </row>
    <row r="18" customFormat="false" ht="15" hidden="false" customHeight="false" outlineLevel="0" collapsed="false">
      <c r="A18" s="9"/>
      <c r="B18" s="6" t="s">
        <v>49</v>
      </c>
      <c r="C18" s="6" t="s">
        <v>50</v>
      </c>
      <c r="D18" s="6" t="s">
        <v>21</v>
      </c>
      <c r="E18" s="6" t="s">
        <v>51</v>
      </c>
      <c r="F18" s="7"/>
    </row>
    <row r="19" customFormat="false" ht="15" hidden="false" customHeight="false" outlineLevel="0" collapsed="false">
      <c r="A19" s="9"/>
      <c r="B19" s="6" t="s">
        <v>52</v>
      </c>
      <c r="C19" s="6" t="s">
        <v>53</v>
      </c>
      <c r="D19" s="6" t="s">
        <v>26</v>
      </c>
      <c r="E19" s="6" t="s">
        <v>54</v>
      </c>
      <c r="F19" s="7"/>
    </row>
    <row r="20" customFormat="false" ht="15" hidden="false" customHeight="false" outlineLevel="0" collapsed="false">
      <c r="A20" s="9"/>
      <c r="B20" s="6" t="s">
        <v>55</v>
      </c>
      <c r="C20" s="6" t="s">
        <v>56</v>
      </c>
      <c r="D20" s="6" t="s">
        <v>21</v>
      </c>
      <c r="E20" s="6" t="s">
        <v>57</v>
      </c>
      <c r="F20" s="7"/>
    </row>
    <row r="21" customFormat="false" ht="15" hidden="false" customHeight="false" outlineLevel="0" collapsed="false">
      <c r="A21" s="9"/>
      <c r="B21" s="6" t="s">
        <v>58</v>
      </c>
      <c r="C21" s="6" t="s">
        <v>59</v>
      </c>
      <c r="D21" s="6" t="s">
        <v>60</v>
      </c>
      <c r="E21" s="6" t="s">
        <v>61</v>
      </c>
      <c r="F21" s="7"/>
    </row>
    <row r="22" customFormat="false" ht="15" hidden="false" customHeight="true" outlineLevel="0" collapsed="false">
      <c r="A22" s="10" t="s">
        <v>62</v>
      </c>
      <c r="B22" s="6" t="s">
        <v>63</v>
      </c>
      <c r="C22" s="6" t="s">
        <v>42</v>
      </c>
      <c r="D22" s="6" t="s">
        <v>26</v>
      </c>
      <c r="E22" s="6" t="s">
        <v>64</v>
      </c>
      <c r="F22" s="7"/>
    </row>
    <row r="23" customFormat="false" ht="15" hidden="false" customHeight="false" outlineLevel="0" collapsed="false">
      <c r="A23" s="10"/>
      <c r="B23" s="6" t="s">
        <v>65</v>
      </c>
      <c r="C23" s="6" t="s">
        <v>66</v>
      </c>
      <c r="D23" s="6" t="s">
        <v>21</v>
      </c>
      <c r="E23" s="6" t="s">
        <v>67</v>
      </c>
      <c r="F23" s="7"/>
    </row>
    <row r="24" customFormat="false" ht="15" hidden="false" customHeight="false" outlineLevel="0" collapsed="false">
      <c r="A24" s="10"/>
      <c r="B24" s="6" t="s">
        <v>68</v>
      </c>
      <c r="C24" s="6" t="s">
        <v>69</v>
      </c>
      <c r="D24" s="6" t="s">
        <v>70</v>
      </c>
      <c r="E24" s="6" t="s">
        <v>71</v>
      </c>
      <c r="F24" s="7"/>
    </row>
    <row r="25" customFormat="false" ht="23.85" hidden="false" customHeight="false" outlineLevel="0" collapsed="false">
      <c r="A25" s="10"/>
      <c r="B25" s="6" t="s">
        <v>72</v>
      </c>
      <c r="C25" s="6" t="s">
        <v>73</v>
      </c>
      <c r="D25" s="6" t="s">
        <v>21</v>
      </c>
      <c r="E25" s="6" t="s">
        <v>74</v>
      </c>
      <c r="F25" s="7"/>
    </row>
    <row r="26" customFormat="false" ht="23.85" hidden="false" customHeight="false" outlineLevel="0" collapsed="false">
      <c r="A26" s="10"/>
      <c r="B26" s="6" t="s">
        <v>75</v>
      </c>
      <c r="C26" s="6" t="s">
        <v>76</v>
      </c>
      <c r="D26" s="6" t="s">
        <v>21</v>
      </c>
      <c r="E26" s="6" t="s">
        <v>77</v>
      </c>
      <c r="F26" s="7"/>
    </row>
  </sheetData>
  <mergeCells count="4">
    <mergeCell ref="A7:A9"/>
    <mergeCell ref="A10:A14"/>
    <mergeCell ref="A15:A21"/>
    <mergeCell ref="A22:A26"/>
  </mergeCells>
  <hyperlinks>
    <hyperlink ref="A3" r:id="rId1" display="Гайд: https://shmitov-marketing.ru/guides/skvoznaya-analitika-v-nedvizhimosti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48"/>
    <col collapsed="false" customWidth="true" hidden="false" outlineLevel="0" max="3" min="3" style="0" width="24"/>
    <col collapsed="false" customWidth="true" hidden="false" outlineLevel="0" max="4" min="4" style="0" width="14"/>
  </cols>
  <sheetData>
    <row r="1" customFormat="false" ht="19.7" hidden="false" customHeight="false" outlineLevel="0" collapsed="false">
      <c r="A1" s="1" t="s">
        <v>78</v>
      </c>
    </row>
    <row r="2" customFormat="false" ht="15" hidden="false" customHeight="false" outlineLevel="0" collapsed="false">
      <c r="A2" s="2" t="s">
        <v>79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80</v>
      </c>
      <c r="B5" s="4" t="s">
        <v>81</v>
      </c>
      <c r="C5" s="4" t="s">
        <v>82</v>
      </c>
      <c r="D5" s="4" t="s">
        <v>83</v>
      </c>
    </row>
    <row r="6" customFormat="false" ht="48" hidden="false" customHeight="true" outlineLevel="0" collapsed="false">
      <c r="A6" s="6" t="s">
        <v>84</v>
      </c>
      <c r="B6" s="7"/>
      <c r="C6" s="7"/>
      <c r="D6" s="7"/>
    </row>
    <row r="7" customFormat="false" ht="48" hidden="false" customHeight="true" outlineLevel="0" collapsed="false">
      <c r="A7" s="6" t="s">
        <v>85</v>
      </c>
      <c r="B7" s="7"/>
      <c r="C7" s="7"/>
      <c r="D7" s="7"/>
    </row>
    <row r="8" customFormat="false" ht="48" hidden="false" customHeight="true" outlineLevel="0" collapsed="false">
      <c r="A8" s="6" t="s">
        <v>86</v>
      </c>
      <c r="B8" s="7"/>
      <c r="C8" s="7"/>
      <c r="D8" s="7"/>
    </row>
    <row r="9" customFormat="false" ht="48" hidden="false" customHeight="true" outlineLevel="0" collapsed="false">
      <c r="A9" s="6" t="s">
        <v>87</v>
      </c>
      <c r="B9" s="7"/>
      <c r="C9" s="7"/>
      <c r="D9" s="7"/>
    </row>
  </sheetData>
  <hyperlinks>
    <hyperlink ref="A3" r:id="rId1" display="Гайд: https://shmitov-marketing.ru/guides/skvoznaya-analitika-v-nedvizhimosti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4" min="3" style="0" width="12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11"/>
    <col collapsed="false" customWidth="true" hidden="false" outlineLevel="0" max="8" min="8" style="0" width="10"/>
    <col collapsed="false" customWidth="true" hidden="false" outlineLevel="0" max="9" min="9" style="0" width="22"/>
    <col collapsed="false" customWidth="true" hidden="false" outlineLevel="0" max="10" min="10" style="0" width="12"/>
    <col collapsed="false" customWidth="true" hidden="false" outlineLevel="0" max="11" min="11" style="0" width="11"/>
    <col collapsed="false" customWidth="true" hidden="false" outlineLevel="0" max="15" min="12" style="0" width="13"/>
    <col collapsed="false" customWidth="true" hidden="false" outlineLevel="0" max="16" min="16" style="0" width="14"/>
    <col collapsed="false" customWidth="true" hidden="false" outlineLevel="0" max="17" min="17" style="0" width="13"/>
    <col collapsed="false" customWidth="true" hidden="false" outlineLevel="0" max="18" min="18" style="0" width="18"/>
    <col collapsed="false" customWidth="true" hidden="false" outlineLevel="0" max="19" min="19" style="0" width="13"/>
  </cols>
  <sheetData>
    <row r="1" customFormat="false" ht="19.7" hidden="false" customHeight="false" outlineLevel="0" collapsed="false">
      <c r="A1" s="1" t="s">
        <v>88</v>
      </c>
    </row>
    <row r="2" customFormat="false" ht="15" hidden="false" customHeight="false" outlineLevel="0" collapsed="false">
      <c r="A2" s="2" t="s">
        <v>89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11" t="s">
        <v>90</v>
      </c>
      <c r="F4" s="12"/>
      <c r="G4" s="2" t="s">
        <v>91</v>
      </c>
    </row>
    <row r="6" customFormat="false" ht="57.75" hidden="false" customHeight="true" outlineLevel="0" collapsed="false">
      <c r="A6" s="4" t="s">
        <v>92</v>
      </c>
      <c r="B6" s="4" t="s">
        <v>93</v>
      </c>
      <c r="C6" s="4" t="s">
        <v>15</v>
      </c>
      <c r="D6" s="4" t="s">
        <v>24</v>
      </c>
      <c r="E6" s="4" t="s">
        <v>94</v>
      </c>
      <c r="F6" s="4" t="s">
        <v>41</v>
      </c>
      <c r="G6" s="4" t="s">
        <v>47</v>
      </c>
      <c r="H6" s="4" t="s">
        <v>63</v>
      </c>
      <c r="I6" s="4" t="s">
        <v>95</v>
      </c>
      <c r="J6" s="4" t="s">
        <v>96</v>
      </c>
      <c r="K6" s="4" t="s">
        <v>28</v>
      </c>
      <c r="L6" s="4" t="s">
        <v>97</v>
      </c>
      <c r="M6" s="4" t="s">
        <v>98</v>
      </c>
      <c r="N6" s="4" t="s">
        <v>99</v>
      </c>
      <c r="O6" s="4" t="s">
        <v>100</v>
      </c>
      <c r="P6" s="4" t="s">
        <v>101</v>
      </c>
      <c r="Q6" s="4" t="s">
        <v>102</v>
      </c>
      <c r="R6" s="4" t="s">
        <v>103</v>
      </c>
      <c r="S6" s="4" t="s">
        <v>104</v>
      </c>
    </row>
    <row r="7" customFormat="false" ht="15" hidden="false" customHeight="false" outlineLevel="0" collapsed="false">
      <c r="A7" s="7" t="s">
        <v>105</v>
      </c>
      <c r="B7" s="13" t="n">
        <v>500000</v>
      </c>
      <c r="C7" s="13" t="n">
        <v>250</v>
      </c>
      <c r="D7" s="13" t="n">
        <v>150</v>
      </c>
      <c r="E7" s="13" t="n">
        <v>90</v>
      </c>
      <c r="F7" s="13" t="n">
        <v>40</v>
      </c>
      <c r="G7" s="13" t="n">
        <v>12</v>
      </c>
      <c r="H7" s="13" t="n">
        <v>5</v>
      </c>
      <c r="I7" s="13" t="n">
        <v>30000000</v>
      </c>
      <c r="J7" s="14" t="n">
        <f aca="false">IFERROR(B7/C7,"")</f>
        <v>2000</v>
      </c>
      <c r="K7" s="15" t="n">
        <f aca="false">IFERROR(D7/C7,"")</f>
        <v>0.6</v>
      </c>
      <c r="L7" s="14" t="n">
        <f aca="false">IFERROR(B7/D7,"")</f>
        <v>3333.33333333333</v>
      </c>
      <c r="M7" s="14" t="n">
        <f aca="false">IFERROR(B7/E7,"")</f>
        <v>5555.55555555556</v>
      </c>
      <c r="N7" s="14" t="n">
        <f aca="false">IFERROR(B7/F7,"")</f>
        <v>12500</v>
      </c>
      <c r="O7" s="14" t="n">
        <f aca="false">IFERROR(B7/G7,"")</f>
        <v>41666.6666666667</v>
      </c>
      <c r="P7" s="14" t="n">
        <f aca="false">IFERROR(B7/H7,"")</f>
        <v>100000</v>
      </c>
      <c r="Q7" s="15" t="n">
        <f aca="false">IFERROR(B7/I7,"")</f>
        <v>0.0166666666666667</v>
      </c>
      <c r="R7" s="6" t="str">
        <f aca="false">IF(OR(Q7="",$F$4=""),"",IF(Q7&lt;=$F$4,"да","выше — разобрать канал"))</f>
        <v/>
      </c>
      <c r="S7" s="15" t="n">
        <f aca="false">IFERROR((I7-B7)/B7,"")</f>
        <v>59</v>
      </c>
    </row>
    <row r="8" customFormat="false" ht="15" hidden="false" customHeight="false" outlineLevel="0" collapsed="false">
      <c r="A8" s="7"/>
      <c r="B8" s="13"/>
      <c r="C8" s="13"/>
      <c r="D8" s="13"/>
      <c r="E8" s="13"/>
      <c r="F8" s="13"/>
      <c r="G8" s="13"/>
      <c r="H8" s="13"/>
      <c r="I8" s="13"/>
      <c r="J8" s="14" t="str">
        <f aca="false">IFERROR(B8/C8,"")</f>
        <v/>
      </c>
      <c r="K8" s="15" t="str">
        <f aca="false">IFERROR(D8/C8,"")</f>
        <v/>
      </c>
      <c r="L8" s="14" t="str">
        <f aca="false">IFERROR(B8/D8,"")</f>
        <v/>
      </c>
      <c r="M8" s="14" t="str">
        <f aca="false">IFERROR(B8/E8,"")</f>
        <v/>
      </c>
      <c r="N8" s="14" t="str">
        <f aca="false">IFERROR(B8/F8,"")</f>
        <v/>
      </c>
      <c r="O8" s="14" t="str">
        <f aca="false">IFERROR(B8/G8,"")</f>
        <v/>
      </c>
      <c r="P8" s="14" t="str">
        <f aca="false">IFERROR(B8/H8,"")</f>
        <v/>
      </c>
      <c r="Q8" s="15" t="str">
        <f aca="false">IFERROR(B8/I8,"")</f>
        <v/>
      </c>
      <c r="R8" s="6" t="str">
        <f aca="false">IF(OR(Q8="",$F$4=""),"",IF(Q8&lt;=$F$4,"да","выше — разобрать канал"))</f>
        <v/>
      </c>
      <c r="S8" s="15" t="str">
        <f aca="false">IFERROR((I8-B8)/B8,"")</f>
        <v/>
      </c>
    </row>
    <row r="9" customFormat="false" ht="15" hidden="false" customHeight="false" outlineLevel="0" collapsed="false">
      <c r="A9" s="7"/>
      <c r="B9" s="13"/>
      <c r="C9" s="13"/>
      <c r="D9" s="13"/>
      <c r="E9" s="13"/>
      <c r="F9" s="13"/>
      <c r="G9" s="13"/>
      <c r="H9" s="13"/>
      <c r="I9" s="13"/>
      <c r="J9" s="14" t="str">
        <f aca="false">IFERROR(B9/C9,"")</f>
        <v/>
      </c>
      <c r="K9" s="15" t="str">
        <f aca="false">IFERROR(D9/C9,"")</f>
        <v/>
      </c>
      <c r="L9" s="14" t="str">
        <f aca="false">IFERROR(B9/D9,"")</f>
        <v/>
      </c>
      <c r="M9" s="14" t="str">
        <f aca="false">IFERROR(B9/E9,"")</f>
        <v/>
      </c>
      <c r="N9" s="14" t="str">
        <f aca="false">IFERROR(B9/F9,"")</f>
        <v/>
      </c>
      <c r="O9" s="14" t="str">
        <f aca="false">IFERROR(B9/G9,"")</f>
        <v/>
      </c>
      <c r="P9" s="14" t="str">
        <f aca="false">IFERROR(B9/H9,"")</f>
        <v/>
      </c>
      <c r="Q9" s="15" t="str">
        <f aca="false">IFERROR(B9/I9,"")</f>
        <v/>
      </c>
      <c r="R9" s="6" t="str">
        <f aca="false">IF(OR(Q9="",$F$4=""),"",IF(Q9&lt;=$F$4,"да","выше — разобрать канал"))</f>
        <v/>
      </c>
      <c r="S9" s="15" t="str">
        <f aca="false">IFERROR((I9-B9)/B9,"")</f>
        <v/>
      </c>
    </row>
    <row r="10" customFormat="false" ht="15" hidden="false" customHeight="false" outlineLevel="0" collapsed="false">
      <c r="A10" s="7"/>
      <c r="B10" s="13"/>
      <c r="C10" s="13"/>
      <c r="D10" s="13"/>
      <c r="E10" s="13"/>
      <c r="F10" s="13"/>
      <c r="G10" s="13"/>
      <c r="H10" s="13"/>
      <c r="I10" s="13"/>
      <c r="J10" s="14" t="str">
        <f aca="false">IFERROR(B10/C10,"")</f>
        <v/>
      </c>
      <c r="K10" s="15" t="str">
        <f aca="false">IFERROR(D10/C10,"")</f>
        <v/>
      </c>
      <c r="L10" s="14" t="str">
        <f aca="false">IFERROR(B10/D10,"")</f>
        <v/>
      </c>
      <c r="M10" s="14" t="str">
        <f aca="false">IFERROR(B10/E10,"")</f>
        <v/>
      </c>
      <c r="N10" s="14" t="str">
        <f aca="false">IFERROR(B10/F10,"")</f>
        <v/>
      </c>
      <c r="O10" s="14" t="str">
        <f aca="false">IFERROR(B10/G10,"")</f>
        <v/>
      </c>
      <c r="P10" s="14" t="str">
        <f aca="false">IFERROR(B10/H10,"")</f>
        <v/>
      </c>
      <c r="Q10" s="15" t="str">
        <f aca="false">IFERROR(B10/I10,"")</f>
        <v/>
      </c>
      <c r="R10" s="6" t="str">
        <f aca="false">IF(OR(Q10="",$F$4=""),"",IF(Q10&lt;=$F$4,"да","выше — разобрать канал"))</f>
        <v/>
      </c>
      <c r="S10" s="15" t="str">
        <f aca="false">IFERROR((I10-B10)/B10,"")</f>
        <v/>
      </c>
    </row>
    <row r="11" customFormat="false" ht="15" hidden="false" customHeight="false" outlineLevel="0" collapsed="false">
      <c r="A11" s="7"/>
      <c r="B11" s="13"/>
      <c r="C11" s="13"/>
      <c r="D11" s="13"/>
      <c r="E11" s="13"/>
      <c r="F11" s="13"/>
      <c r="G11" s="13"/>
      <c r="H11" s="13"/>
      <c r="I11" s="13"/>
      <c r="J11" s="14" t="str">
        <f aca="false">IFERROR(B11/C11,"")</f>
        <v/>
      </c>
      <c r="K11" s="15" t="str">
        <f aca="false">IFERROR(D11/C11,"")</f>
        <v/>
      </c>
      <c r="L11" s="14" t="str">
        <f aca="false">IFERROR(B11/D11,"")</f>
        <v/>
      </c>
      <c r="M11" s="14" t="str">
        <f aca="false">IFERROR(B11/E11,"")</f>
        <v/>
      </c>
      <c r="N11" s="14" t="str">
        <f aca="false">IFERROR(B11/F11,"")</f>
        <v/>
      </c>
      <c r="O11" s="14" t="str">
        <f aca="false">IFERROR(B11/G11,"")</f>
        <v/>
      </c>
      <c r="P11" s="14" t="str">
        <f aca="false">IFERROR(B11/H11,"")</f>
        <v/>
      </c>
      <c r="Q11" s="15" t="str">
        <f aca="false">IFERROR(B11/I11,"")</f>
        <v/>
      </c>
      <c r="R11" s="6" t="str">
        <f aca="false">IF(OR(Q11="",$F$4=""),"",IF(Q11&lt;=$F$4,"да","выше — разобрать канал"))</f>
        <v/>
      </c>
      <c r="S11" s="15" t="str">
        <f aca="false">IFERROR((I11-B11)/B11,"")</f>
        <v/>
      </c>
    </row>
    <row r="12" customFormat="false" ht="15" hidden="false" customHeight="false" outlineLevel="0" collapsed="false">
      <c r="A12" s="7"/>
      <c r="B12" s="13"/>
      <c r="C12" s="13"/>
      <c r="D12" s="13"/>
      <c r="E12" s="13"/>
      <c r="F12" s="13"/>
      <c r="G12" s="13"/>
      <c r="H12" s="13"/>
      <c r="I12" s="13"/>
      <c r="J12" s="14" t="str">
        <f aca="false">IFERROR(B12/C12,"")</f>
        <v/>
      </c>
      <c r="K12" s="15" t="str">
        <f aca="false">IFERROR(D12/C12,"")</f>
        <v/>
      </c>
      <c r="L12" s="14" t="str">
        <f aca="false">IFERROR(B12/D12,"")</f>
        <v/>
      </c>
      <c r="M12" s="14" t="str">
        <f aca="false">IFERROR(B12/E12,"")</f>
        <v/>
      </c>
      <c r="N12" s="14" t="str">
        <f aca="false">IFERROR(B12/F12,"")</f>
        <v/>
      </c>
      <c r="O12" s="14" t="str">
        <f aca="false">IFERROR(B12/G12,"")</f>
        <v/>
      </c>
      <c r="P12" s="14" t="str">
        <f aca="false">IFERROR(B12/H12,"")</f>
        <v/>
      </c>
      <c r="Q12" s="15" t="str">
        <f aca="false">IFERROR(B12/I12,"")</f>
        <v/>
      </c>
      <c r="R12" s="6" t="str">
        <f aca="false">IF(OR(Q12="",$F$4=""),"",IF(Q12&lt;=$F$4,"да","выше — разобрать канал"))</f>
        <v/>
      </c>
      <c r="S12" s="15" t="str">
        <f aca="false">IFERROR((I12-B12)/B12,"")</f>
        <v/>
      </c>
    </row>
    <row r="13" customFormat="false" ht="15" hidden="false" customHeight="false" outlineLevel="0" collapsed="false">
      <c r="A13" s="7"/>
      <c r="B13" s="13"/>
      <c r="C13" s="13"/>
      <c r="D13" s="13"/>
      <c r="E13" s="13"/>
      <c r="F13" s="13"/>
      <c r="G13" s="13"/>
      <c r="H13" s="13"/>
      <c r="I13" s="13"/>
      <c r="J13" s="14" t="str">
        <f aca="false">IFERROR(B13/C13,"")</f>
        <v/>
      </c>
      <c r="K13" s="15" t="str">
        <f aca="false">IFERROR(D13/C13,"")</f>
        <v/>
      </c>
      <c r="L13" s="14" t="str">
        <f aca="false">IFERROR(B13/D13,"")</f>
        <v/>
      </c>
      <c r="M13" s="14" t="str">
        <f aca="false">IFERROR(B13/E13,"")</f>
        <v/>
      </c>
      <c r="N13" s="14" t="str">
        <f aca="false">IFERROR(B13/F13,"")</f>
        <v/>
      </c>
      <c r="O13" s="14" t="str">
        <f aca="false">IFERROR(B13/G13,"")</f>
        <v/>
      </c>
      <c r="P13" s="14" t="str">
        <f aca="false">IFERROR(B13/H13,"")</f>
        <v/>
      </c>
      <c r="Q13" s="15" t="str">
        <f aca="false">IFERROR(B13/I13,"")</f>
        <v/>
      </c>
      <c r="R13" s="6" t="str">
        <f aca="false">IF(OR(Q13="",$F$4=""),"",IF(Q13&lt;=$F$4,"да","выше — разобрать канал"))</f>
        <v/>
      </c>
      <c r="S13" s="15" t="str">
        <f aca="false">IFERROR((I13-B13)/B13,"")</f>
        <v/>
      </c>
    </row>
    <row r="14" customFormat="false" ht="15" hidden="false" customHeight="false" outlineLevel="0" collapsed="false">
      <c r="A14" s="7"/>
      <c r="B14" s="13"/>
      <c r="C14" s="13"/>
      <c r="D14" s="13"/>
      <c r="E14" s="13"/>
      <c r="F14" s="13"/>
      <c r="G14" s="13"/>
      <c r="H14" s="13"/>
      <c r="I14" s="13"/>
      <c r="J14" s="14" t="str">
        <f aca="false">IFERROR(B14/C14,"")</f>
        <v/>
      </c>
      <c r="K14" s="15" t="str">
        <f aca="false">IFERROR(D14/C14,"")</f>
        <v/>
      </c>
      <c r="L14" s="14" t="str">
        <f aca="false">IFERROR(B14/D14,"")</f>
        <v/>
      </c>
      <c r="M14" s="14" t="str">
        <f aca="false">IFERROR(B14/E14,"")</f>
        <v/>
      </c>
      <c r="N14" s="14" t="str">
        <f aca="false">IFERROR(B14/F14,"")</f>
        <v/>
      </c>
      <c r="O14" s="14" t="str">
        <f aca="false">IFERROR(B14/G14,"")</f>
        <v/>
      </c>
      <c r="P14" s="14" t="str">
        <f aca="false">IFERROR(B14/H14,"")</f>
        <v/>
      </c>
      <c r="Q14" s="15" t="str">
        <f aca="false">IFERROR(B14/I14,"")</f>
        <v/>
      </c>
      <c r="R14" s="6" t="str">
        <f aca="false">IF(OR(Q14="",$F$4=""),"",IF(Q14&lt;=$F$4,"да","выше — разобрать канал"))</f>
        <v/>
      </c>
      <c r="S14" s="15" t="str">
        <f aca="false">IFERROR((I14-B14)/B14,"")</f>
        <v/>
      </c>
    </row>
    <row r="15" customFormat="false" ht="15" hidden="false" customHeight="false" outlineLevel="0" collapsed="false">
      <c r="A15" s="7"/>
      <c r="B15" s="13"/>
      <c r="C15" s="13"/>
      <c r="D15" s="13"/>
      <c r="E15" s="13"/>
      <c r="F15" s="13"/>
      <c r="G15" s="13"/>
      <c r="H15" s="13"/>
      <c r="I15" s="13"/>
      <c r="J15" s="14" t="str">
        <f aca="false">IFERROR(B15/C15,"")</f>
        <v/>
      </c>
      <c r="K15" s="15" t="str">
        <f aca="false">IFERROR(D15/C15,"")</f>
        <v/>
      </c>
      <c r="L15" s="14" t="str">
        <f aca="false">IFERROR(B15/D15,"")</f>
        <v/>
      </c>
      <c r="M15" s="14" t="str">
        <f aca="false">IFERROR(B15/E15,"")</f>
        <v/>
      </c>
      <c r="N15" s="14" t="str">
        <f aca="false">IFERROR(B15/F15,"")</f>
        <v/>
      </c>
      <c r="O15" s="14" t="str">
        <f aca="false">IFERROR(B15/G15,"")</f>
        <v/>
      </c>
      <c r="P15" s="14" t="str">
        <f aca="false">IFERROR(B15/H15,"")</f>
        <v/>
      </c>
      <c r="Q15" s="15" t="str">
        <f aca="false">IFERROR(B15/I15,"")</f>
        <v/>
      </c>
      <c r="R15" s="6" t="str">
        <f aca="false">IF(OR(Q15="",$F$4=""),"",IF(Q15&lt;=$F$4,"да","выше — разобрать канал"))</f>
        <v/>
      </c>
      <c r="S15" s="15" t="str">
        <f aca="false">IFERROR((I15-B15)/B15,"")</f>
        <v/>
      </c>
    </row>
    <row r="16" customFormat="false" ht="15" hidden="false" customHeight="false" outlineLevel="0" collapsed="false">
      <c r="A16" s="7"/>
      <c r="B16" s="13"/>
      <c r="C16" s="13"/>
      <c r="D16" s="13"/>
      <c r="E16" s="13"/>
      <c r="F16" s="13"/>
      <c r="G16" s="13"/>
      <c r="H16" s="13"/>
      <c r="I16" s="13"/>
      <c r="J16" s="14" t="str">
        <f aca="false">IFERROR(B16/C16,"")</f>
        <v/>
      </c>
      <c r="K16" s="15" t="str">
        <f aca="false">IFERROR(D16/C16,"")</f>
        <v/>
      </c>
      <c r="L16" s="14" t="str">
        <f aca="false">IFERROR(B16/D16,"")</f>
        <v/>
      </c>
      <c r="M16" s="14" t="str">
        <f aca="false">IFERROR(B16/E16,"")</f>
        <v/>
      </c>
      <c r="N16" s="14" t="str">
        <f aca="false">IFERROR(B16/F16,"")</f>
        <v/>
      </c>
      <c r="O16" s="14" t="str">
        <f aca="false">IFERROR(B16/G16,"")</f>
        <v/>
      </c>
      <c r="P16" s="14" t="str">
        <f aca="false">IFERROR(B16/H16,"")</f>
        <v/>
      </c>
      <c r="Q16" s="15" t="str">
        <f aca="false">IFERROR(B16/I16,"")</f>
        <v/>
      </c>
      <c r="R16" s="6" t="str">
        <f aca="false">IF(OR(Q16="",$F$4=""),"",IF(Q16&lt;=$F$4,"да","выше — разобрать канал"))</f>
        <v/>
      </c>
      <c r="S16" s="15" t="str">
        <f aca="false">IFERROR((I16-B16)/B16,"")</f>
        <v/>
      </c>
    </row>
    <row r="17" customFormat="false" ht="15" hidden="false" customHeight="false" outlineLevel="0" collapsed="false">
      <c r="A17" s="7"/>
      <c r="B17" s="13"/>
      <c r="C17" s="13"/>
      <c r="D17" s="13"/>
      <c r="E17" s="13"/>
      <c r="F17" s="13"/>
      <c r="G17" s="13"/>
      <c r="H17" s="13"/>
      <c r="I17" s="13"/>
      <c r="J17" s="14" t="str">
        <f aca="false">IFERROR(B17/C17,"")</f>
        <v/>
      </c>
      <c r="K17" s="15" t="str">
        <f aca="false">IFERROR(D17/C17,"")</f>
        <v/>
      </c>
      <c r="L17" s="14" t="str">
        <f aca="false">IFERROR(B17/D17,"")</f>
        <v/>
      </c>
      <c r="M17" s="14" t="str">
        <f aca="false">IFERROR(B17/E17,"")</f>
        <v/>
      </c>
      <c r="N17" s="14" t="str">
        <f aca="false">IFERROR(B17/F17,"")</f>
        <v/>
      </c>
      <c r="O17" s="14" t="str">
        <f aca="false">IFERROR(B17/G17,"")</f>
        <v/>
      </c>
      <c r="P17" s="14" t="str">
        <f aca="false">IFERROR(B17/H17,"")</f>
        <v/>
      </c>
      <c r="Q17" s="15" t="str">
        <f aca="false">IFERROR(B17/I17,"")</f>
        <v/>
      </c>
      <c r="R17" s="6" t="str">
        <f aca="false">IF(OR(Q17="",$F$4=""),"",IF(Q17&lt;=$F$4,"да","выше — разобрать канал"))</f>
        <v/>
      </c>
      <c r="S17" s="15" t="str">
        <f aca="false">IFERROR((I17-B17)/B17,"")</f>
        <v/>
      </c>
    </row>
    <row r="18" customFormat="false" ht="15" hidden="false" customHeight="false" outlineLevel="0" collapsed="false">
      <c r="A18" s="7"/>
      <c r="B18" s="13"/>
      <c r="C18" s="13"/>
      <c r="D18" s="13"/>
      <c r="E18" s="13"/>
      <c r="F18" s="13"/>
      <c r="G18" s="13"/>
      <c r="H18" s="13"/>
      <c r="I18" s="13"/>
      <c r="J18" s="14" t="str">
        <f aca="false">IFERROR(B18/C18,"")</f>
        <v/>
      </c>
      <c r="K18" s="15" t="str">
        <f aca="false">IFERROR(D18/C18,"")</f>
        <v/>
      </c>
      <c r="L18" s="14" t="str">
        <f aca="false">IFERROR(B18/D18,"")</f>
        <v/>
      </c>
      <c r="M18" s="14" t="str">
        <f aca="false">IFERROR(B18/E18,"")</f>
        <v/>
      </c>
      <c r="N18" s="14" t="str">
        <f aca="false">IFERROR(B18/F18,"")</f>
        <v/>
      </c>
      <c r="O18" s="14" t="str">
        <f aca="false">IFERROR(B18/G18,"")</f>
        <v/>
      </c>
      <c r="P18" s="14" t="str">
        <f aca="false">IFERROR(B18/H18,"")</f>
        <v/>
      </c>
      <c r="Q18" s="15" t="str">
        <f aca="false">IFERROR(B18/I18,"")</f>
        <v/>
      </c>
      <c r="R18" s="6" t="str">
        <f aca="false">IF(OR(Q18="",$F$4=""),"",IF(Q18&lt;=$F$4,"да","выше — разобрать канал"))</f>
        <v/>
      </c>
      <c r="S18" s="15" t="str">
        <f aca="false">IFERROR((I18-B18)/B18,"")</f>
        <v/>
      </c>
    </row>
    <row r="19" customFormat="false" ht="15" hidden="false" customHeight="false" outlineLevel="0" collapsed="false">
      <c r="A19" s="7"/>
      <c r="B19" s="13"/>
      <c r="C19" s="13"/>
      <c r="D19" s="13"/>
      <c r="E19" s="13"/>
      <c r="F19" s="13"/>
      <c r="G19" s="13"/>
      <c r="H19" s="13"/>
      <c r="I19" s="13"/>
      <c r="J19" s="14" t="str">
        <f aca="false">IFERROR(B19/C19,"")</f>
        <v/>
      </c>
      <c r="K19" s="15" t="str">
        <f aca="false">IFERROR(D19/C19,"")</f>
        <v/>
      </c>
      <c r="L19" s="14" t="str">
        <f aca="false">IFERROR(B19/D19,"")</f>
        <v/>
      </c>
      <c r="M19" s="14" t="str">
        <f aca="false">IFERROR(B19/E19,"")</f>
        <v/>
      </c>
      <c r="N19" s="14" t="str">
        <f aca="false">IFERROR(B19/F19,"")</f>
        <v/>
      </c>
      <c r="O19" s="14" t="str">
        <f aca="false">IFERROR(B19/G19,"")</f>
        <v/>
      </c>
      <c r="P19" s="14" t="str">
        <f aca="false">IFERROR(B19/H19,"")</f>
        <v/>
      </c>
      <c r="Q19" s="15" t="str">
        <f aca="false">IFERROR(B19/I19,"")</f>
        <v/>
      </c>
      <c r="R19" s="6" t="str">
        <f aca="false">IF(OR(Q19="",$F$4=""),"",IF(Q19&lt;=$F$4,"да","выше — разобрать канал"))</f>
        <v/>
      </c>
      <c r="S19" s="15" t="str">
        <f aca="false">IFERROR((I19-B19)/B19,"")</f>
        <v/>
      </c>
    </row>
    <row r="20" customFormat="false" ht="15" hidden="false" customHeight="false" outlineLevel="0" collapsed="false">
      <c r="A20" s="16" t="s">
        <v>106</v>
      </c>
      <c r="B20" s="17" t="n">
        <f aca="false">SUM(B7:B19)</f>
        <v>500000</v>
      </c>
      <c r="C20" s="17" t="n">
        <f aca="false">SUM(C7:C19)</f>
        <v>250</v>
      </c>
      <c r="D20" s="17" t="n">
        <f aca="false">SUM(D7:D19)</f>
        <v>150</v>
      </c>
      <c r="E20" s="17" t="n">
        <f aca="false">SUM(E7:E19)</f>
        <v>90</v>
      </c>
      <c r="F20" s="17" t="n">
        <f aca="false">SUM(F7:F19)</f>
        <v>40</v>
      </c>
      <c r="G20" s="17" t="n">
        <f aca="false">SUM(G7:G19)</f>
        <v>12</v>
      </c>
      <c r="H20" s="17" t="n">
        <f aca="false">SUM(H7:H19)</f>
        <v>5</v>
      </c>
      <c r="I20" s="17" t="n">
        <f aca="false">SUM(I7:I19)</f>
        <v>30000000</v>
      </c>
      <c r="J20" s="17" t="n">
        <f aca="false">IFERROR(B20/C20,"")</f>
        <v>2000</v>
      </c>
      <c r="K20" s="18" t="n">
        <f aca="false">IFERROR(D20/C20,"")</f>
        <v>0.6</v>
      </c>
      <c r="L20" s="17" t="n">
        <f aca="false">IFERROR(B20/D20,"")</f>
        <v>3333.33333333333</v>
      </c>
      <c r="M20" s="17" t="n">
        <f aca="false">IFERROR(B20/E20,"")</f>
        <v>5555.55555555556</v>
      </c>
      <c r="N20" s="17" t="n">
        <f aca="false">IFERROR(B20/F20,"")</f>
        <v>12500</v>
      </c>
      <c r="O20" s="17" t="n">
        <f aca="false">IFERROR(B20/G20,"")</f>
        <v>41666.6666666667</v>
      </c>
      <c r="P20" s="17" t="n">
        <f aca="false">IFERROR(B20/H20,"")</f>
        <v>100000</v>
      </c>
      <c r="Q20" s="18" t="n">
        <f aca="false">IFERROR(B20/I20,"")</f>
        <v>0.0166666666666667</v>
      </c>
      <c r="R20" s="16" t="str">
        <f aca="false">IF(OR(Q20="",$F$4=""),"",IF(Q20&lt;=$F$4,"да","выше — разобрать канал"))</f>
        <v/>
      </c>
      <c r="S20" s="18" t="n">
        <f aca="false">IFERROR((I20-B20)/B20,"")</f>
        <v>59</v>
      </c>
    </row>
    <row r="22" customFormat="false" ht="15" hidden="false" customHeight="false" outlineLevel="0" collapsed="false">
      <c r="A22" s="2" t="s">
        <v>107</v>
      </c>
    </row>
  </sheetData>
  <hyperlinks>
    <hyperlink ref="A3" r:id="rId1" display="Гайд: https://shmitov-marketing.ru/guides/skvoznaya-analitika-v-nedvizhimosti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2026-10-19T02:01:40Z</dcterms:created>
  <dc:creator>openpyxl</dc:creator>
  <dc:description/>
  <dc:language>en-US</dc:language>
  <cp:lastModifiedBy/>
  <dcterms:modified xsi:type="dcterms:W3CDTF">2026-10-19T02:01:40Z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